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10440"/>
  </bookViews>
  <sheets>
    <sheet name="sheet1" sheetId="4" r:id="rId1"/>
  </sheets>
  <calcPr calcId="152511"/>
</workbook>
</file>

<file path=xl/calcChain.xml><?xml version="1.0" encoding="utf-8"?>
<calcChain xmlns="http://schemas.openxmlformats.org/spreadsheetml/2006/main">
  <c r="M28" i="4" l="1"/>
  <c r="K28" i="4"/>
  <c r="J28" i="4"/>
  <c r="H28" i="4"/>
  <c r="G28" i="4"/>
  <c r="F28" i="4"/>
  <c r="E28" i="4"/>
  <c r="D28" i="4"/>
  <c r="C28" i="4"/>
  <c r="B28" i="4"/>
  <c r="N27" i="4"/>
  <c r="L27" i="4"/>
  <c r="B27" i="4"/>
  <c r="N26" i="4"/>
  <c r="L26" i="4"/>
  <c r="I26" i="4"/>
  <c r="B26" i="4"/>
  <c r="N25" i="4"/>
  <c r="L25" i="4"/>
  <c r="I25" i="4"/>
  <c r="B25" i="4"/>
  <c r="N24" i="4"/>
  <c r="L24" i="4"/>
  <c r="I24" i="4"/>
  <c r="B24" i="4"/>
  <c r="N23" i="4"/>
  <c r="L23" i="4"/>
  <c r="I23" i="4"/>
  <c r="B23" i="4"/>
  <c r="N22" i="4"/>
  <c r="L22" i="4"/>
  <c r="B22" i="4"/>
  <c r="N21" i="4"/>
  <c r="L21" i="4"/>
  <c r="I21" i="4"/>
  <c r="B21" i="4"/>
  <c r="N20" i="4"/>
  <c r="L20" i="4"/>
  <c r="I20" i="4"/>
  <c r="B20" i="4"/>
  <c r="N19" i="4"/>
  <c r="L19" i="4"/>
  <c r="I19" i="4"/>
  <c r="B19" i="4"/>
  <c r="N18" i="4"/>
  <c r="L18" i="4"/>
  <c r="I18" i="4"/>
  <c r="B18" i="4"/>
  <c r="N17" i="4"/>
  <c r="L17" i="4"/>
  <c r="I17" i="4"/>
  <c r="B17" i="4"/>
  <c r="N16" i="4"/>
  <c r="L16" i="4"/>
  <c r="I16" i="4"/>
  <c r="B16" i="4"/>
  <c r="N15" i="4"/>
  <c r="L15" i="4"/>
  <c r="I15" i="4"/>
  <c r="B15" i="4"/>
  <c r="N14" i="4"/>
  <c r="L14" i="4"/>
  <c r="I14" i="4"/>
  <c r="B14" i="4"/>
  <c r="N13" i="4"/>
  <c r="L13" i="4"/>
  <c r="I13" i="4"/>
  <c r="B13" i="4"/>
  <c r="N12" i="4"/>
  <c r="L12" i="4"/>
  <c r="I12" i="4"/>
  <c r="B12" i="4"/>
  <c r="N11" i="4"/>
  <c r="L11" i="4"/>
  <c r="I11" i="4"/>
  <c r="B11" i="4"/>
  <c r="N10" i="4"/>
  <c r="L10" i="4"/>
  <c r="I10" i="4"/>
  <c r="B10" i="4"/>
  <c r="N9" i="4"/>
  <c r="L9" i="4"/>
  <c r="I9" i="4"/>
  <c r="B9" i="4"/>
  <c r="N8" i="4"/>
  <c r="L8" i="4"/>
  <c r="I8" i="4"/>
  <c r="B8" i="4"/>
  <c r="N7" i="4"/>
  <c r="L7" i="4"/>
  <c r="I7" i="4"/>
  <c r="B7" i="4"/>
  <c r="N6" i="4"/>
  <c r="L6" i="4"/>
  <c r="I6" i="4"/>
  <c r="B6" i="4"/>
  <c r="N5" i="4"/>
  <c r="L5" i="4"/>
  <c r="I5" i="4"/>
  <c r="B5" i="4"/>
</calcChain>
</file>

<file path=xl/sharedStrings.xml><?xml version="1.0" encoding="utf-8"?>
<sst xmlns="http://schemas.openxmlformats.org/spreadsheetml/2006/main" count="48" uniqueCount="44">
  <si>
    <t xml:space="preserve">附件2 </t>
  </si>
  <si>
    <t xml:space="preserve">教学单位2019年教室、实验室利用率统计表                                                                                                        </t>
  </si>
  <si>
    <t>单位</t>
  </si>
  <si>
    <t>教职工总数（人)</t>
  </si>
  <si>
    <t>教师数（人)</t>
  </si>
  <si>
    <t>管理人员数（人)</t>
  </si>
  <si>
    <t>学生数（个)</t>
  </si>
  <si>
    <t>研究生数（个)</t>
  </si>
  <si>
    <t>教学实验</t>
  </si>
  <si>
    <t>教室</t>
  </si>
  <si>
    <t>备注</t>
  </si>
  <si>
    <t>用房面积    (㎡)</t>
  </si>
  <si>
    <t>年人时数（个)</t>
  </si>
  <si>
    <t>每平方米人时数 （个)</t>
  </si>
  <si>
    <t>教室数     （个)</t>
  </si>
  <si>
    <t>教室面积(㎡)</t>
  </si>
  <si>
    <t>生均教室面积(㎡)</t>
  </si>
  <si>
    <t>每平方米人时数（个)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</si>
  <si>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</si>
  <si>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</si>
  <si>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</si>
  <si>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</si>
  <si>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</si>
  <si>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</si>
  <si>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建筑工程学院</t>
  </si>
  <si>
    <t>资源与环境工程学院</t>
  </si>
  <si>
    <t>材料科学与工程学院</t>
  </si>
  <si>
    <t>生命科学学院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</si>
  <si>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</si>
  <si>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</si>
  <si>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</si>
  <si>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</si>
  <si>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</si>
  <si>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</si>
  <si>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</si>
  <si>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</si>
  <si>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—</t>
  </si>
  <si>
    <t>美术学院</t>
  </si>
  <si>
    <t>音乐学院</t>
  </si>
  <si>
    <t>体育学院</t>
  </si>
  <si>
    <t>鲁泰纺织服装学院</t>
  </si>
  <si>
    <t>国际教育学院</t>
  </si>
  <si>
    <t>合　计</t>
  </si>
  <si>
    <t>说明：1.数据依据时间为2019年1月1日-12月31日；2.相关数据均由各职能部门提供；3.人员数包括非事业编及部分高层次人才；4.该数据只代表学院整体用房情况，本次数据仅供参考。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</si>
</sst>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_);[Red]\(0\)"/>
    <numFmt numFmtId="180" formatCode="0.0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6"/>
      <name val="宋体"/>
      <charset val="134"/>
      <scheme val="minor"/>
    </font>
    <font>
      <b/>
      <sz val="22"/>
      <name val="新宋体"/>
      <charset val="134"/>
    </font>
    <font>
      <sz val="22"/>
      <name val="新宋体"/>
      <charset val="134"/>
    </font>
    <font>
      <b/>
      <sz val="12"/>
      <name val="仿宋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9" fillId="0" borderId="6" xfId="0" applyNumberFormat="1" applyFont="1" applyFill="1" applyBorder="1" applyAlignment="1">
      <alignment horizontal="center" vertical="center"/>
    </xf>
    <xf numFmtId="179" fontId="9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0FEB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C1" zoomScaleNormal="100" workbookViewId="0">
      <selection activeCell="T12" sqref="T12"/>
    </sheetView>
  </sheetViews>
  <sheetFormatPr defaultColWidth="9" defaultRowHeight="14.25"/>
  <cols>
    <col min="1" max="1" width="24.875" style="5" customWidth="1"/>
    <col min="2" max="2" width="11.75" style="6" customWidth="1"/>
    <col min="3" max="3" width="8" style="6" customWidth="1"/>
    <col min="4" max="4" width="10.75" style="6" customWidth="1"/>
    <col min="5" max="5" width="7.5" style="7" customWidth="1"/>
    <col min="6" max="6" width="10" style="7" customWidth="1"/>
    <col min="7" max="7" width="12.75" style="6" customWidth="1"/>
    <col min="8" max="8" width="12" style="6" customWidth="1"/>
    <col min="9" max="9" width="16.125" style="8" customWidth="1"/>
    <col min="10" max="10" width="10" style="6" customWidth="1"/>
    <col min="11" max="11" width="9.5" style="6" customWidth="1"/>
    <col min="12" max="12" width="11.125" style="8" customWidth="1"/>
    <col min="13" max="13" width="12.625" style="6" customWidth="1"/>
    <col min="14" max="14" width="16.5" style="8" customWidth="1"/>
    <col min="15" max="15" width="10.375" style="5" customWidth="1"/>
  </cols>
  <sheetData>
    <row r="1" spans="1:15" ht="20.25">
      <c r="A1" s="29" t="s">
        <v>0</v>
      </c>
      <c r="B1" s="29"/>
      <c r="C1" s="29"/>
      <c r="D1" s="29"/>
      <c r="E1" s="30"/>
      <c r="F1" s="30"/>
      <c r="G1" s="29"/>
      <c r="H1" s="29"/>
      <c r="I1" s="29"/>
      <c r="J1" s="29"/>
      <c r="K1" s="29"/>
      <c r="L1" s="29"/>
      <c r="M1" s="29"/>
      <c r="N1" s="29"/>
      <c r="O1" s="29"/>
    </row>
    <row r="2" spans="1:15" s="1" customFormat="1" ht="33" customHeight="1">
      <c r="A2" s="31" t="s">
        <v>1</v>
      </c>
      <c r="B2" s="32"/>
      <c r="C2" s="31"/>
      <c r="D2" s="31"/>
      <c r="E2" s="33"/>
      <c r="F2" s="33"/>
      <c r="G2" s="31"/>
      <c r="H2" s="32"/>
      <c r="I2" s="31"/>
      <c r="J2" s="31"/>
      <c r="K2" s="31"/>
      <c r="L2" s="31"/>
      <c r="M2" s="31"/>
      <c r="N2" s="31"/>
      <c r="O2" s="31"/>
    </row>
    <row r="3" spans="1:15" s="2" customFormat="1" ht="24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4" t="s">
        <v>8</v>
      </c>
      <c r="H3" s="34"/>
      <c r="I3" s="35"/>
      <c r="J3" s="34" t="s">
        <v>9</v>
      </c>
      <c r="K3" s="34"/>
      <c r="L3" s="34"/>
      <c r="M3" s="34"/>
      <c r="N3" s="35"/>
      <c r="O3" s="38" t="s">
        <v>10</v>
      </c>
    </row>
    <row r="4" spans="1:15" s="2" customFormat="1" ht="30" customHeight="1">
      <c r="A4" s="38"/>
      <c r="B4" s="38"/>
      <c r="C4" s="38"/>
      <c r="D4" s="38"/>
      <c r="E4" s="38"/>
      <c r="F4" s="38"/>
      <c r="G4" s="9" t="s">
        <v>11</v>
      </c>
      <c r="H4" s="9" t="s">
        <v>12</v>
      </c>
      <c r="I4" s="22" t="s">
        <v>13</v>
      </c>
      <c r="J4" s="9" t="s">
        <v>14</v>
      </c>
      <c r="K4" s="9" t="s">
        <v>15</v>
      </c>
      <c r="L4" s="22" t="s">
        <v>16</v>
      </c>
      <c r="M4" s="9" t="s">
        <v>12</v>
      </c>
      <c r="N4" s="22" t="s">
        <v>17</v>
      </c>
      <c r="O4" s="38"/>
    </row>
    <row r="5" spans="1:15" s="3" customFormat="1" ht="22.5" customHeight="1">
      <c r="A5" s="10" t="s">
        <v>18</v>
      </c>
      <c r="B5" s="11">
        <f>C5+D5</f>
        <v>139</v>
      </c>
      <c r="C5" s="11">
        <v>121</v>
      </c>
      <c r="D5" s="11">
        <v>18</v>
      </c>
      <c r="E5" s="12">
        <v>3024</v>
      </c>
      <c r="F5" s="13">
        <v>267</v>
      </c>
      <c r="G5" s="14">
        <v>4491</v>
      </c>
      <c r="H5" s="11">
        <v>105624</v>
      </c>
      <c r="I5" s="23">
        <f>H5/G5</f>
        <v>23.519038076152306</v>
      </c>
      <c r="J5" s="11">
        <v>22</v>
      </c>
      <c r="K5" s="11">
        <v>2141</v>
      </c>
      <c r="L5" s="23">
        <f>K5/(E5+F5)</f>
        <v>0.65056213916742633</v>
      </c>
      <c r="M5" s="24">
        <v>234469</v>
      </c>
      <c r="N5" s="23">
        <f>M5/K5</f>
        <v>109.51377860812704</v>
      </c>
      <c r="O5" s="11"/>
    </row>
    <row r="6" spans="1:15" s="3" customFormat="1" ht="22.5" customHeight="1">
      <c r="A6" s="10" t="s">
        <v>19</v>
      </c>
      <c r="B6" s="11">
        <f t="shared" ref="B6:B27" si="0">C6+D6</f>
        <v>120</v>
      </c>
      <c r="C6" s="11">
        <v>105</v>
      </c>
      <c r="D6" s="11">
        <v>15</v>
      </c>
      <c r="E6" s="11">
        <v>2112</v>
      </c>
      <c r="F6" s="15">
        <v>294</v>
      </c>
      <c r="G6" s="14">
        <v>6341</v>
      </c>
      <c r="H6" s="11">
        <v>29741</v>
      </c>
      <c r="I6" s="23">
        <f t="shared" ref="I6:I21" si="1">H6/G6</f>
        <v>4.6902696735530673</v>
      </c>
      <c r="J6" s="11">
        <v>16</v>
      </c>
      <c r="K6" s="11">
        <v>1602</v>
      </c>
      <c r="L6" s="23">
        <f t="shared" ref="L6:L27" si="2">K6/(E6+F6)</f>
        <v>0.66583541147132175</v>
      </c>
      <c r="M6" s="25">
        <v>172976</v>
      </c>
      <c r="N6" s="23">
        <f t="shared" ref="N6:N27" si="3">M6/K6</f>
        <v>107.97503121098627</v>
      </c>
      <c r="O6" s="11"/>
    </row>
    <row r="7" spans="1:15" s="3" customFormat="1" ht="22.5" customHeight="1">
      <c r="A7" s="10" t="s">
        <v>20</v>
      </c>
      <c r="B7" s="11">
        <f t="shared" si="0"/>
        <v>137</v>
      </c>
      <c r="C7" s="11">
        <v>118</v>
      </c>
      <c r="D7" s="11">
        <v>19</v>
      </c>
      <c r="E7" s="11">
        <v>1812</v>
      </c>
      <c r="F7" s="15">
        <v>281</v>
      </c>
      <c r="G7" s="16">
        <v>4273</v>
      </c>
      <c r="H7" s="11">
        <v>46052</v>
      </c>
      <c r="I7" s="23">
        <f t="shared" si="1"/>
        <v>10.77743973788907</v>
      </c>
      <c r="J7" s="11">
        <v>21</v>
      </c>
      <c r="K7" s="11">
        <v>2071</v>
      </c>
      <c r="L7" s="23">
        <f t="shared" si="2"/>
        <v>0.98948877209746777</v>
      </c>
      <c r="M7" s="25">
        <v>253492</v>
      </c>
      <c r="N7" s="23">
        <f t="shared" si="3"/>
        <v>122.40077257363592</v>
      </c>
      <c r="O7" s="11"/>
    </row>
    <row r="8" spans="1:15" s="3" customFormat="1" ht="22.5" customHeight="1">
      <c r="A8" s="10" t="s">
        <v>21</v>
      </c>
      <c r="B8" s="11">
        <f t="shared" si="0"/>
        <v>132</v>
      </c>
      <c r="C8" s="11">
        <v>116</v>
      </c>
      <c r="D8" s="11">
        <v>16</v>
      </c>
      <c r="E8" s="11">
        <v>3031</v>
      </c>
      <c r="F8" s="15">
        <v>271</v>
      </c>
      <c r="G8" s="17">
        <v>3660</v>
      </c>
      <c r="H8" s="11">
        <v>170316</v>
      </c>
      <c r="I8" s="23">
        <f t="shared" si="1"/>
        <v>46.534426229508199</v>
      </c>
      <c r="J8" s="11">
        <v>26</v>
      </c>
      <c r="K8" s="11">
        <v>2723</v>
      </c>
      <c r="L8" s="23">
        <f t="shared" si="2"/>
        <v>0.82465172622652938</v>
      </c>
      <c r="M8" s="25">
        <v>312600</v>
      </c>
      <c r="N8" s="23">
        <f t="shared" si="3"/>
        <v>114.79985310319501</v>
      </c>
      <c r="O8" s="11"/>
    </row>
    <row r="9" spans="1:15" s="3" customFormat="1" ht="22.5" customHeight="1">
      <c r="A9" s="10" t="s">
        <v>22</v>
      </c>
      <c r="B9" s="11">
        <f t="shared" si="0"/>
        <v>141</v>
      </c>
      <c r="C9" s="11">
        <v>127</v>
      </c>
      <c r="D9" s="11">
        <v>14</v>
      </c>
      <c r="E9" s="11">
        <v>3030</v>
      </c>
      <c r="F9" s="15">
        <v>78</v>
      </c>
      <c r="G9" s="17">
        <v>7094</v>
      </c>
      <c r="H9" s="11">
        <v>496288</v>
      </c>
      <c r="I9" s="23">
        <f t="shared" si="1"/>
        <v>69.958838455032421</v>
      </c>
      <c r="J9" s="11">
        <v>12</v>
      </c>
      <c r="K9" s="11">
        <v>1045</v>
      </c>
      <c r="L9" s="23">
        <f t="shared" si="2"/>
        <v>0.3362290862290862</v>
      </c>
      <c r="M9" s="25">
        <v>229939</v>
      </c>
      <c r="N9" s="23">
        <f t="shared" si="3"/>
        <v>220.03732057416269</v>
      </c>
      <c r="O9" s="11"/>
    </row>
    <row r="10" spans="1:15" s="3" customFormat="1" ht="22.5" customHeight="1">
      <c r="A10" s="10" t="s">
        <v>23</v>
      </c>
      <c r="B10" s="11">
        <f t="shared" si="0"/>
        <v>125</v>
      </c>
      <c r="C10" s="11">
        <v>103</v>
      </c>
      <c r="D10" s="11">
        <v>22</v>
      </c>
      <c r="E10" s="11">
        <v>2333</v>
      </c>
      <c r="F10" s="15">
        <v>203</v>
      </c>
      <c r="G10" s="17">
        <v>5328</v>
      </c>
      <c r="H10" s="11">
        <v>310021</v>
      </c>
      <c r="I10" s="23">
        <f t="shared" si="1"/>
        <v>58.187124624624623</v>
      </c>
      <c r="J10" s="11">
        <v>16</v>
      </c>
      <c r="K10" s="11">
        <v>1497</v>
      </c>
      <c r="L10" s="23">
        <f t="shared" si="2"/>
        <v>0.59029968454258674</v>
      </c>
      <c r="M10" s="25">
        <v>176220</v>
      </c>
      <c r="N10" s="23">
        <f t="shared" si="3"/>
        <v>117.71543086172345</v>
      </c>
      <c r="O10" s="11"/>
    </row>
    <row r="11" spans="1:15" s="3" customFormat="1" ht="22.5" customHeight="1">
      <c r="A11" s="10" t="s">
        <v>24</v>
      </c>
      <c r="B11" s="11">
        <f t="shared" si="0"/>
        <v>88</v>
      </c>
      <c r="C11" s="11">
        <v>74</v>
      </c>
      <c r="D11" s="11">
        <v>14</v>
      </c>
      <c r="E11" s="11">
        <v>2214</v>
      </c>
      <c r="F11" s="15">
        <v>61</v>
      </c>
      <c r="G11" s="17">
        <v>2550</v>
      </c>
      <c r="H11" s="11">
        <v>85650</v>
      </c>
      <c r="I11" s="23">
        <f t="shared" si="1"/>
        <v>33.588235294117645</v>
      </c>
      <c r="J11" s="11">
        <v>16</v>
      </c>
      <c r="K11" s="11">
        <v>1591</v>
      </c>
      <c r="L11" s="23">
        <f t="shared" si="2"/>
        <v>0.69934065934065937</v>
      </c>
      <c r="M11" s="25">
        <v>337641</v>
      </c>
      <c r="N11" s="23">
        <f t="shared" si="3"/>
        <v>212.2193588937775</v>
      </c>
      <c r="O11" s="11"/>
    </row>
    <row r="12" spans="1:15" s="3" customFormat="1" ht="22.5" customHeight="1">
      <c r="A12" s="10" t="s">
        <v>25</v>
      </c>
      <c r="B12" s="11">
        <f t="shared" si="0"/>
        <v>75</v>
      </c>
      <c r="C12" s="11">
        <v>64</v>
      </c>
      <c r="D12" s="11">
        <v>11</v>
      </c>
      <c r="E12" s="11">
        <v>1347</v>
      </c>
      <c r="F12" s="15">
        <v>18</v>
      </c>
      <c r="G12" s="17">
        <v>3360</v>
      </c>
      <c r="H12" s="11">
        <v>44104</v>
      </c>
      <c r="I12" s="23">
        <f t="shared" si="1"/>
        <v>13.126190476190477</v>
      </c>
      <c r="J12" s="11">
        <v>7</v>
      </c>
      <c r="K12" s="11">
        <v>669</v>
      </c>
      <c r="L12" s="23">
        <f t="shared" si="2"/>
        <v>0.49010989010989009</v>
      </c>
      <c r="M12" s="25">
        <v>238456</v>
      </c>
      <c r="N12" s="23">
        <f t="shared" si="3"/>
        <v>356.43647234678627</v>
      </c>
      <c r="O12" s="11"/>
    </row>
    <row r="13" spans="1:15" s="3" customFormat="1" ht="22.5" customHeight="1">
      <c r="A13" s="10" t="s">
        <v>26</v>
      </c>
      <c r="B13" s="11">
        <f t="shared" si="0"/>
        <v>81</v>
      </c>
      <c r="C13" s="11">
        <v>67</v>
      </c>
      <c r="D13" s="11">
        <v>14</v>
      </c>
      <c r="E13" s="12">
        <v>1301</v>
      </c>
      <c r="F13" s="13">
        <v>100</v>
      </c>
      <c r="G13" s="17">
        <v>4222</v>
      </c>
      <c r="H13" s="11">
        <v>64976</v>
      </c>
      <c r="I13" s="23">
        <f t="shared" si="1"/>
        <v>15.38986262434865</v>
      </c>
      <c r="J13" s="11">
        <v>12</v>
      </c>
      <c r="K13" s="11">
        <v>987</v>
      </c>
      <c r="L13" s="23">
        <f t="shared" si="2"/>
        <v>0.7044967880085653</v>
      </c>
      <c r="M13" s="25">
        <v>182684</v>
      </c>
      <c r="N13" s="23">
        <f t="shared" si="3"/>
        <v>185.0901722391084</v>
      </c>
      <c r="O13" s="11"/>
    </row>
    <row r="14" spans="1:15" s="3" customFormat="1" ht="22.5" customHeight="1">
      <c r="A14" s="10" t="s">
        <v>27</v>
      </c>
      <c r="B14" s="11">
        <f t="shared" si="0"/>
        <v>67</v>
      </c>
      <c r="C14" s="11">
        <v>56</v>
      </c>
      <c r="D14" s="11">
        <v>11</v>
      </c>
      <c r="E14" s="11">
        <v>1039</v>
      </c>
      <c r="F14" s="15">
        <v>45</v>
      </c>
      <c r="G14" s="17">
        <v>2846</v>
      </c>
      <c r="H14" s="11">
        <v>76667</v>
      </c>
      <c r="I14" s="23">
        <f t="shared" si="1"/>
        <v>26.938510189739986</v>
      </c>
      <c r="J14" s="11">
        <v>10</v>
      </c>
      <c r="K14" s="11">
        <v>969</v>
      </c>
      <c r="L14" s="23">
        <f t="shared" si="2"/>
        <v>0.89391143911439119</v>
      </c>
      <c r="M14" s="25">
        <v>216248</v>
      </c>
      <c r="N14" s="23">
        <f t="shared" si="3"/>
        <v>223.16615067079462</v>
      </c>
      <c r="O14" s="11"/>
    </row>
    <row r="15" spans="1:15" s="3" customFormat="1" ht="22.5" customHeight="1">
      <c r="A15" s="10" t="s">
        <v>28</v>
      </c>
      <c r="B15" s="11">
        <f t="shared" si="0"/>
        <v>105</v>
      </c>
      <c r="C15" s="11">
        <v>93</v>
      </c>
      <c r="D15" s="11">
        <v>12</v>
      </c>
      <c r="E15" s="11">
        <v>1358</v>
      </c>
      <c r="F15" s="15">
        <v>45</v>
      </c>
      <c r="G15" s="17">
        <v>1024</v>
      </c>
      <c r="H15" s="11">
        <v>49210</v>
      </c>
      <c r="I15" s="23">
        <f t="shared" si="1"/>
        <v>48.056640625</v>
      </c>
      <c r="J15" s="11">
        <v>22</v>
      </c>
      <c r="K15" s="11">
        <v>2253</v>
      </c>
      <c r="L15" s="23">
        <f t="shared" si="2"/>
        <v>1.6058446186742694</v>
      </c>
      <c r="M15" s="25">
        <v>488615</v>
      </c>
      <c r="N15" s="23">
        <f t="shared" si="3"/>
        <v>216.87305814469596</v>
      </c>
      <c r="O15" s="11"/>
    </row>
    <row r="16" spans="1:15" s="3" customFormat="1" ht="22.5" customHeight="1">
      <c r="A16" s="10" t="s">
        <v>29</v>
      </c>
      <c r="B16" s="11">
        <f t="shared" si="0"/>
        <v>79</v>
      </c>
      <c r="C16" s="11">
        <v>69</v>
      </c>
      <c r="D16" s="11">
        <v>10</v>
      </c>
      <c r="E16" s="11">
        <v>709</v>
      </c>
      <c r="F16" s="15">
        <v>41</v>
      </c>
      <c r="G16" s="17">
        <v>3078</v>
      </c>
      <c r="H16" s="11">
        <v>266756</v>
      </c>
      <c r="I16" s="23">
        <f t="shared" si="1"/>
        <v>86.665367121507472</v>
      </c>
      <c r="J16" s="11">
        <v>11</v>
      </c>
      <c r="K16" s="11">
        <v>1083</v>
      </c>
      <c r="L16" s="23">
        <f t="shared" si="2"/>
        <v>1.444</v>
      </c>
      <c r="M16" s="25">
        <v>212501</v>
      </c>
      <c r="N16" s="23">
        <f t="shared" si="3"/>
        <v>196.21514312096031</v>
      </c>
      <c r="O16" s="11"/>
    </row>
    <row r="17" spans="1:15" s="3" customFormat="1" ht="22.5" customHeight="1">
      <c r="A17" s="10" t="s">
        <v>30</v>
      </c>
      <c r="B17" s="11">
        <f t="shared" si="0"/>
        <v>72</v>
      </c>
      <c r="C17" s="11">
        <v>59</v>
      </c>
      <c r="D17" s="11">
        <v>13</v>
      </c>
      <c r="E17" s="12">
        <v>2026</v>
      </c>
      <c r="F17" s="13">
        <v>192</v>
      </c>
      <c r="G17" s="17">
        <v>590</v>
      </c>
      <c r="H17" s="11">
        <v>229704</v>
      </c>
      <c r="I17" s="23">
        <f t="shared" si="1"/>
        <v>389.32881355932204</v>
      </c>
      <c r="J17" s="11">
        <v>22</v>
      </c>
      <c r="K17" s="11">
        <v>1674</v>
      </c>
      <c r="L17" s="23">
        <f t="shared" si="2"/>
        <v>0.75473399458972046</v>
      </c>
      <c r="M17" s="25">
        <v>61816</v>
      </c>
      <c r="N17" s="23">
        <f t="shared" si="3"/>
        <v>36.927120669056151</v>
      </c>
      <c r="O17" s="11"/>
    </row>
    <row r="18" spans="1:15" s="3" customFormat="1" ht="22.5" customHeight="1">
      <c r="A18" s="10" t="s">
        <v>31</v>
      </c>
      <c r="B18" s="11">
        <f t="shared" si="0"/>
        <v>104</v>
      </c>
      <c r="C18" s="11">
        <v>89</v>
      </c>
      <c r="D18" s="11">
        <v>15</v>
      </c>
      <c r="E18" s="11">
        <v>2577</v>
      </c>
      <c r="F18" s="15">
        <v>94</v>
      </c>
      <c r="G18" s="17">
        <v>1015</v>
      </c>
      <c r="H18" s="11">
        <v>123048</v>
      </c>
      <c r="I18" s="23">
        <f t="shared" si="1"/>
        <v>121.22955665024631</v>
      </c>
      <c r="J18" s="11">
        <v>25</v>
      </c>
      <c r="K18" s="11">
        <v>2117</v>
      </c>
      <c r="L18" s="23">
        <f t="shared" si="2"/>
        <v>0.7925870460501685</v>
      </c>
      <c r="M18" s="25">
        <v>287863</v>
      </c>
      <c r="N18" s="23">
        <f t="shared" si="3"/>
        <v>135.97685403873405</v>
      </c>
      <c r="O18" s="11"/>
    </row>
    <row r="19" spans="1:15" s="3" customFormat="1" ht="22.5" customHeight="1">
      <c r="A19" s="10" t="s">
        <v>32</v>
      </c>
      <c r="B19" s="11">
        <f t="shared" si="0"/>
        <v>65</v>
      </c>
      <c r="C19" s="11">
        <v>51</v>
      </c>
      <c r="D19" s="11">
        <v>14</v>
      </c>
      <c r="E19" s="11">
        <v>1143</v>
      </c>
      <c r="F19" s="15">
        <v>23</v>
      </c>
      <c r="G19" s="17">
        <v>167</v>
      </c>
      <c r="H19" s="11">
        <v>2598</v>
      </c>
      <c r="I19" s="23">
        <f t="shared" si="1"/>
        <v>15.55688622754491</v>
      </c>
      <c r="J19" s="11">
        <v>11</v>
      </c>
      <c r="K19" s="11">
        <v>1306</v>
      </c>
      <c r="L19" s="23">
        <f t="shared" si="2"/>
        <v>1.1200686106346485</v>
      </c>
      <c r="M19" s="25">
        <v>226533</v>
      </c>
      <c r="N19" s="23">
        <f t="shared" si="3"/>
        <v>173.45558958652373</v>
      </c>
      <c r="O19" s="11"/>
    </row>
    <row r="20" spans="1:15" s="3" customFormat="1" ht="22.5" customHeight="1">
      <c r="A20" s="10" t="s">
        <v>33</v>
      </c>
      <c r="B20" s="11">
        <f t="shared" si="0"/>
        <v>148</v>
      </c>
      <c r="C20" s="11">
        <v>135</v>
      </c>
      <c r="D20" s="11">
        <v>13</v>
      </c>
      <c r="E20" s="11">
        <v>1346</v>
      </c>
      <c r="F20" s="15">
        <v>5</v>
      </c>
      <c r="G20" s="17">
        <v>25</v>
      </c>
      <c r="H20" s="11">
        <v>4871</v>
      </c>
      <c r="I20" s="23">
        <f t="shared" si="1"/>
        <v>194.84</v>
      </c>
      <c r="J20" s="11">
        <v>58</v>
      </c>
      <c r="K20" s="11">
        <v>3972</v>
      </c>
      <c r="L20" s="23">
        <f t="shared" si="2"/>
        <v>2.9400444115470021</v>
      </c>
      <c r="M20" s="25">
        <v>901886</v>
      </c>
      <c r="N20" s="23">
        <f t="shared" si="3"/>
        <v>227.06092648539777</v>
      </c>
      <c r="O20" s="11"/>
    </row>
    <row r="21" spans="1:15" s="3" customFormat="1" ht="22.5" customHeight="1">
      <c r="A21" s="10" t="s">
        <v>34</v>
      </c>
      <c r="B21" s="11">
        <f t="shared" si="0"/>
        <v>66</v>
      </c>
      <c r="C21" s="11">
        <v>54</v>
      </c>
      <c r="D21" s="11">
        <v>12</v>
      </c>
      <c r="E21" s="11">
        <v>1436</v>
      </c>
      <c r="F21" s="15">
        <v>38</v>
      </c>
      <c r="G21" s="17">
        <v>603</v>
      </c>
      <c r="H21" s="11">
        <v>16444</v>
      </c>
      <c r="I21" s="23">
        <f t="shared" si="1"/>
        <v>27.270315091210612</v>
      </c>
      <c r="J21" s="11">
        <v>12</v>
      </c>
      <c r="K21" s="11">
        <v>1159</v>
      </c>
      <c r="L21" s="23">
        <f t="shared" si="2"/>
        <v>0.78629579375848035</v>
      </c>
      <c r="M21" s="25">
        <v>218856</v>
      </c>
      <c r="N21" s="23">
        <f t="shared" si="3"/>
        <v>188.83175150992236</v>
      </c>
      <c r="O21" s="11"/>
    </row>
    <row r="22" spans="1:15" s="3" customFormat="1" ht="22.5" customHeight="1">
      <c r="A22" s="10" t="s">
        <v>35</v>
      </c>
      <c r="B22" s="11">
        <f t="shared" si="0"/>
        <v>48</v>
      </c>
      <c r="C22" s="11">
        <v>41</v>
      </c>
      <c r="D22" s="11">
        <v>7</v>
      </c>
      <c r="E22" s="11">
        <v>0</v>
      </c>
      <c r="F22" s="15">
        <v>55</v>
      </c>
      <c r="G22" s="17">
        <v>0</v>
      </c>
      <c r="H22" s="11" t="s">
        <v>36</v>
      </c>
      <c r="I22" s="11" t="s">
        <v>36</v>
      </c>
      <c r="J22" s="11">
        <v>1</v>
      </c>
      <c r="K22" s="11">
        <v>152</v>
      </c>
      <c r="L22" s="23">
        <f t="shared" si="2"/>
        <v>2.7636363636363637</v>
      </c>
      <c r="M22" s="25">
        <v>5676</v>
      </c>
      <c r="N22" s="23">
        <f t="shared" si="3"/>
        <v>37.342105263157897</v>
      </c>
      <c r="O22" s="11"/>
    </row>
    <row r="23" spans="1:15" s="3" customFormat="1" ht="22.5" customHeight="1">
      <c r="A23" s="10" t="s">
        <v>37</v>
      </c>
      <c r="B23" s="11">
        <f t="shared" si="0"/>
        <v>55</v>
      </c>
      <c r="C23" s="11">
        <v>44</v>
      </c>
      <c r="D23" s="11">
        <v>11</v>
      </c>
      <c r="E23" s="11">
        <v>1132</v>
      </c>
      <c r="F23" s="15">
        <v>14</v>
      </c>
      <c r="G23" s="17">
        <v>2243</v>
      </c>
      <c r="H23" s="11">
        <v>23360</v>
      </c>
      <c r="I23" s="23">
        <f t="shared" ref="I23:I26" si="4">H23/G23</f>
        <v>10.414623272403032</v>
      </c>
      <c r="J23" s="11">
        <v>58</v>
      </c>
      <c r="K23" s="11">
        <v>4369</v>
      </c>
      <c r="L23" s="23">
        <f t="shared" si="2"/>
        <v>3.8123909249563699</v>
      </c>
      <c r="M23" s="25">
        <v>448178</v>
      </c>
      <c r="N23" s="23">
        <f t="shared" si="3"/>
        <v>102.58136873426413</v>
      </c>
      <c r="O23" s="11"/>
    </row>
    <row r="24" spans="1:15" s="3" customFormat="1" ht="22.5" customHeight="1">
      <c r="A24" s="10" t="s">
        <v>38</v>
      </c>
      <c r="B24" s="11">
        <f t="shared" si="0"/>
        <v>52</v>
      </c>
      <c r="C24" s="11">
        <v>40</v>
      </c>
      <c r="D24" s="11">
        <v>12</v>
      </c>
      <c r="E24" s="11">
        <v>537</v>
      </c>
      <c r="F24" s="15">
        <v>10</v>
      </c>
      <c r="G24" s="17">
        <v>4358</v>
      </c>
      <c r="H24" s="18">
        <v>1316</v>
      </c>
      <c r="I24" s="23">
        <f t="shared" si="4"/>
        <v>0.30197338228545206</v>
      </c>
      <c r="J24" s="11">
        <v>60</v>
      </c>
      <c r="K24" s="11">
        <v>1719</v>
      </c>
      <c r="L24" s="23">
        <f t="shared" si="2"/>
        <v>3.1425959780621571</v>
      </c>
      <c r="M24" s="25">
        <v>145443</v>
      </c>
      <c r="N24" s="23">
        <f t="shared" si="3"/>
        <v>84.609075043630014</v>
      </c>
      <c r="O24" s="11"/>
    </row>
    <row r="25" spans="1:15" s="3" customFormat="1" ht="22.5" customHeight="1">
      <c r="A25" s="10" t="s">
        <v>39</v>
      </c>
      <c r="B25" s="11">
        <f t="shared" si="0"/>
        <v>87</v>
      </c>
      <c r="C25" s="11">
        <v>75</v>
      </c>
      <c r="D25" s="11">
        <v>12</v>
      </c>
      <c r="E25" s="11">
        <v>963</v>
      </c>
      <c r="F25" s="15">
        <v>0</v>
      </c>
      <c r="G25" s="17">
        <v>4908</v>
      </c>
      <c r="H25" s="11">
        <v>8992</v>
      </c>
      <c r="I25" s="23">
        <f t="shared" si="4"/>
        <v>1.8321108394458028</v>
      </c>
      <c r="J25" s="11">
        <v>15</v>
      </c>
      <c r="K25" s="11">
        <v>1276</v>
      </c>
      <c r="L25" s="23">
        <f t="shared" si="2"/>
        <v>1.3250259605399792</v>
      </c>
      <c r="M25" s="25">
        <v>103724</v>
      </c>
      <c r="N25" s="23">
        <f t="shared" si="3"/>
        <v>81.288401253918494</v>
      </c>
      <c r="O25" s="11"/>
    </row>
    <row r="26" spans="1:15" s="3" customFormat="1" ht="22.5" customHeight="1">
      <c r="A26" s="10" t="s">
        <v>40</v>
      </c>
      <c r="B26" s="11">
        <f t="shared" si="0"/>
        <v>29</v>
      </c>
      <c r="C26" s="11">
        <v>20</v>
      </c>
      <c r="D26" s="11">
        <v>9</v>
      </c>
      <c r="E26" s="11">
        <v>589</v>
      </c>
      <c r="F26" s="15">
        <v>0</v>
      </c>
      <c r="G26" s="19">
        <v>1753</v>
      </c>
      <c r="H26" s="11">
        <v>13984</v>
      </c>
      <c r="I26" s="23">
        <f t="shared" si="4"/>
        <v>7.9771819737592695</v>
      </c>
      <c r="J26" s="11">
        <v>12</v>
      </c>
      <c r="K26" s="11">
        <v>1428</v>
      </c>
      <c r="L26" s="23">
        <f t="shared" si="2"/>
        <v>2.4244482173174871</v>
      </c>
      <c r="M26" s="26">
        <v>139320</v>
      </c>
      <c r="N26" s="23">
        <f t="shared" si="3"/>
        <v>97.563025210084035</v>
      </c>
      <c r="O26" s="11"/>
    </row>
    <row r="27" spans="1:15" s="3" customFormat="1" ht="22.5" customHeight="1">
      <c r="A27" s="10" t="s">
        <v>41</v>
      </c>
      <c r="B27" s="11">
        <f t="shared" si="0"/>
        <v>12</v>
      </c>
      <c r="C27" s="11">
        <v>3</v>
      </c>
      <c r="D27" s="11">
        <v>9</v>
      </c>
      <c r="E27" s="11">
        <v>994</v>
      </c>
      <c r="F27" s="15">
        <v>39</v>
      </c>
      <c r="G27" s="20">
        <v>51</v>
      </c>
      <c r="H27" s="11" t="s">
        <v>36</v>
      </c>
      <c r="I27" s="11" t="s">
        <v>36</v>
      </c>
      <c r="J27" s="11">
        <v>18</v>
      </c>
      <c r="K27" s="11">
        <v>1426</v>
      </c>
      <c r="L27" s="23">
        <f t="shared" si="2"/>
        <v>1.3804453049370764</v>
      </c>
      <c r="M27" s="26">
        <v>258968</v>
      </c>
      <c r="N27" s="23">
        <f t="shared" si="3"/>
        <v>181.60448807854138</v>
      </c>
      <c r="O27" s="11"/>
    </row>
    <row r="28" spans="1:15" s="4" customFormat="1" ht="22.5" customHeight="1">
      <c r="A28" s="21" t="s">
        <v>42</v>
      </c>
      <c r="B28" s="21">
        <f t="shared" ref="B28:G28" si="5">SUM(B5:B27)</f>
        <v>2027</v>
      </c>
      <c r="C28" s="21">
        <f t="shared" si="5"/>
        <v>1724</v>
      </c>
      <c r="D28" s="21">
        <f t="shared" si="5"/>
        <v>303</v>
      </c>
      <c r="E28" s="11">
        <f t="shared" si="5"/>
        <v>36053</v>
      </c>
      <c r="F28" s="11">
        <f t="shared" si="5"/>
        <v>2174</v>
      </c>
      <c r="G28" s="21">
        <f t="shared" si="5"/>
        <v>63980</v>
      </c>
      <c r="H28" s="21">
        <f>SUM(H5:H26)</f>
        <v>2169722</v>
      </c>
      <c r="I28" s="27"/>
      <c r="J28" s="28">
        <f>SUM(J5:J27)</f>
        <v>483</v>
      </c>
      <c r="K28" s="21">
        <f>SUM(K5:K27)</f>
        <v>39229</v>
      </c>
      <c r="L28" s="27"/>
      <c r="M28" s="21">
        <f>SUM(M5:M27)</f>
        <v>5854104</v>
      </c>
      <c r="N28" s="23"/>
      <c r="O28" s="21"/>
    </row>
    <row r="29" spans="1:15" s="4" customFormat="1" ht="30" customHeight="1">
      <c r="A29" s="36" t="s">
        <v>43</v>
      </c>
      <c r="B29" s="37"/>
      <c r="C29" s="37"/>
      <c r="D29" s="37"/>
      <c r="E29" s="38"/>
      <c r="F29" s="38"/>
      <c r="G29" s="37"/>
      <c r="H29" s="37"/>
      <c r="I29" s="39"/>
      <c r="J29" s="37"/>
      <c r="K29" s="37"/>
      <c r="L29" s="37"/>
      <c r="M29" s="37"/>
      <c r="N29" s="37"/>
      <c r="O29" s="36"/>
    </row>
  </sheetData>
  <mergeCells count="12">
    <mergeCell ref="A1:O1"/>
    <mergeCell ref="A2:O2"/>
    <mergeCell ref="G3:I3"/>
    <mergeCell ref="J3:N3"/>
    <mergeCell ref="A29:O29"/>
    <mergeCell ref="A3:A4"/>
    <mergeCell ref="B3:B4"/>
    <mergeCell ref="C3:C4"/>
    <mergeCell ref="D3:D4"/>
    <mergeCell ref="E3:E4"/>
    <mergeCell ref="F3:F4"/>
    <mergeCell ref="O3:O4"/>
  </mergeCells>
  <phoneticPr fontId="11" type="noConversion"/>
  <pageMargins left="0.70069444444444495" right="0.70069444444444495" top="0.75138888888888899" bottom="0.75138888888888899" header="0.29861111111111099" footer="0.29861111111111099"/>
  <pageSetup paperSize="9" orientation="landscape" r:id="rId1"/>
  <ignoredErrors>
    <ignoredError sqref="F28 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SDUT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Administrator</cp:lastModifiedBy>
  <dcterms:created xsi:type="dcterms:W3CDTF">2018-01-24T02:34:00Z</dcterms:created>
  <dcterms:modified xsi:type="dcterms:W3CDTF">2020-04-28T02:37:44Z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